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My Shared Folders\Payroll\REPORTS\"/>
    </mc:Choice>
  </mc:AlternateContent>
  <xr:revisionPtr revIDLastSave="0" documentId="13_ncr:1_{0918D93B-B370-4582-BEB6-638B869D0046}" xr6:coauthVersionLast="47" xr6:coauthVersionMax="47" xr10:uidLastSave="{00000000-0000-0000-0000-000000000000}"/>
  <bookViews>
    <workbookView xWindow="-120" yWindow="-120" windowWidth="29040" windowHeight="15840" xr2:uid="{EC5BFE6C-6205-4D79-AAFB-B5155C5E64AE}"/>
  </bookViews>
  <sheets>
    <sheet name="Instructions" sheetId="3" r:id="rId1"/>
    <sheet name="Guide" sheetId="1" r:id="rId2"/>
    <sheet name="Lis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B7" i="1"/>
  <c r="D6" i="1"/>
  <c r="B17" i="1" s="1"/>
  <c r="D8" i="1"/>
  <c r="B31" i="1" s="1"/>
  <c r="D3" i="1"/>
  <c r="C3" i="1"/>
  <c r="B3" i="1"/>
  <c r="D7" i="1" l="1"/>
  <c r="B19" i="1"/>
  <c r="B22" i="1"/>
  <c r="B11" i="1"/>
  <c r="B13" i="1"/>
  <c r="B29" i="1"/>
  <c r="B21" i="1"/>
  <c r="B26" i="1"/>
  <c r="B28" i="1"/>
  <c r="B36" i="1"/>
  <c r="B35" i="1"/>
  <c r="B34" i="1"/>
  <c r="B33" i="1"/>
  <c r="B32" i="1"/>
  <c r="B23" i="1"/>
  <c r="B24" i="1"/>
  <c r="B25" i="1"/>
  <c r="B27" i="1"/>
  <c r="B12" i="1"/>
  <c r="B14" i="1"/>
  <c r="B15" i="1"/>
  <c r="B16" i="1"/>
  <c r="B18" i="1"/>
</calcChain>
</file>

<file path=xl/sharedStrings.xml><?xml version="1.0" encoding="utf-8"?>
<sst xmlns="http://schemas.openxmlformats.org/spreadsheetml/2006/main" count="200" uniqueCount="79">
  <si>
    <t>Graduate Assistant Calculation Guide</t>
  </si>
  <si>
    <t>Salary Basis</t>
  </si>
  <si>
    <t>.50 FTE Salary from Grad School Pay Scale</t>
  </si>
  <si>
    <t>Actual Semester FTE</t>
  </si>
  <si>
    <t>Gross Semi-Monthly Salary</t>
  </si>
  <si>
    <t>Pay Class</t>
  </si>
  <si>
    <t>Effective Date</t>
  </si>
  <si>
    <t>G9Fall or G9</t>
  </si>
  <si>
    <t>G9Spring or G9</t>
  </si>
  <si>
    <t>F3</t>
  </si>
  <si>
    <t>Fall/Spring Salary Range</t>
  </si>
  <si>
    <t>Summer Salary Range</t>
  </si>
  <si>
    <t>Graduate Assistant II</t>
  </si>
  <si>
    <t>Graduate Assistant Salary</t>
  </si>
  <si>
    <t>Graduate Assistant Salary I</t>
  </si>
  <si>
    <t>Graduate Assistant Salary II</t>
  </si>
  <si>
    <t>Graduate Assistant Salary III</t>
  </si>
  <si>
    <t>Graduate Assistant Wages</t>
  </si>
  <si>
    <t>Graduate Assistant Wages I</t>
  </si>
  <si>
    <t>Graduate Assistant Wages II</t>
  </si>
  <si>
    <t>Graduate Assistant Wages III</t>
  </si>
  <si>
    <t>Graduate Research Assistant</t>
  </si>
  <si>
    <t>Graduate Research Assistant I</t>
  </si>
  <si>
    <t>Graduate Research Assistant II</t>
  </si>
  <si>
    <t>Graduate Research Assistant III</t>
  </si>
  <si>
    <t>Graduate Teaching Assistant</t>
  </si>
  <si>
    <t>Graduate Teaching Assistant I</t>
  </si>
  <si>
    <t>Graduate Teaching Assistant II</t>
  </si>
  <si>
    <t>Graduate Teaching Assistant III</t>
  </si>
  <si>
    <t>Summer Graduate Assistant Salary</t>
  </si>
  <si>
    <t>Summer Graduate Assistant Wages</t>
  </si>
  <si>
    <t>Summer Graduate Assistant Wages I</t>
  </si>
  <si>
    <t>Summer Graduate Assistant Wages II</t>
  </si>
  <si>
    <t>Summer Graduate Assistant Wages III</t>
  </si>
  <si>
    <t>Summer Graduate Research Assistant</t>
  </si>
  <si>
    <t>Summer Graduate Research Assistant I</t>
  </si>
  <si>
    <t>Summer Graduate Research Assistant II</t>
  </si>
  <si>
    <t>Summer Graduate Research Assistant III</t>
  </si>
  <si>
    <t>Summer Graduate Teaching Assistant</t>
  </si>
  <si>
    <t>Summer Graduate Teaching Assistant III</t>
  </si>
  <si>
    <t>Position Name</t>
  </si>
  <si>
    <t>TWU Grad Salary</t>
  </si>
  <si>
    <t>TWU Part-Time Faculty</t>
  </si>
  <si>
    <t>Semester</t>
  </si>
  <si>
    <t>$11,868-$14,798</t>
  </si>
  <si>
    <t>$9,977-$13,648</t>
  </si>
  <si>
    <t>$12,165-$17,023</t>
  </si>
  <si>
    <t>$3,326-$4,549</t>
  </si>
  <si>
    <t>$3,956-$4,933</t>
  </si>
  <si>
    <t>$4,055-$5,674</t>
  </si>
  <si>
    <t>N/A</t>
  </si>
  <si>
    <r>
      <t xml:space="preserve">Pay Dates 
</t>
    </r>
    <r>
      <rPr>
        <b/>
        <i/>
        <sz val="10"/>
        <color theme="0"/>
        <rFont val="Museo"/>
      </rPr>
      <t>1st and 16th or first business day thereafter</t>
    </r>
  </si>
  <si>
    <r>
      <rPr>
        <b/>
        <i/>
        <u/>
        <sz val="11"/>
        <color theme="0"/>
        <rFont val="Museo"/>
      </rPr>
      <t>ENTER THIS ON YOUR TRANSACTION</t>
    </r>
    <r>
      <rPr>
        <b/>
        <i/>
        <sz val="11"/>
        <color theme="0"/>
        <rFont val="Museo"/>
      </rPr>
      <t xml:space="preserve">
</t>
    </r>
    <r>
      <rPr>
        <b/>
        <sz val="11"/>
        <color theme="0"/>
        <rFont val="Museo"/>
      </rPr>
      <t>Actual Salary</t>
    </r>
  </si>
  <si>
    <t>Graduate Assistant Salary Guide – Instructions</t>
  </si>
  <si>
    <t>Step</t>
  </si>
  <si>
    <t>Field Name</t>
  </si>
  <si>
    <t>What to Do</t>
  </si>
  <si>
    <t>Guide</t>
  </si>
  <si>
    <t>Navigate to the “Guide” tab to view the Graduate Assistant Salary Guide. This tab provides the current salary ranges for all applicable positions.</t>
  </si>
  <si>
    <t>0.5 FTE Salary from Graduate School Pay Scale</t>
  </si>
  <si>
    <t>Actual Salary</t>
  </si>
  <si>
    <t>Pay Schedule Breakdown</t>
  </si>
  <si>
    <r>
      <t xml:space="preserve">Enter the FTE (Full-Time Equivalent) value for the specific semester.
</t>
    </r>
    <r>
      <rPr>
        <i/>
        <sz val="11"/>
        <color theme="1"/>
        <rFont val="Museo"/>
      </rPr>
      <t>Example: If the appointment is half-time, enter 0.50.</t>
    </r>
  </si>
  <si>
    <t>White</t>
  </si>
  <si>
    <t>Un</t>
  </si>
  <si>
    <t>Grad Research Associate I</t>
  </si>
  <si>
    <t>Grad Research Associate II</t>
  </si>
  <si>
    <t>Grad Research Associate III</t>
  </si>
  <si>
    <t>$11,290-$15,805</t>
  </si>
  <si>
    <t>$13,168-$18436</t>
  </si>
  <si>
    <t>$15,641-$21,897</t>
  </si>
  <si>
    <r>
      <t xml:space="preserve">This guide is designed to help accurately determine and enter salary information for Graduate Assistant employees. 
</t>
    </r>
    <r>
      <rPr>
        <b/>
        <sz val="12"/>
        <color theme="1"/>
        <rFont val="Museo"/>
      </rPr>
      <t>Only the pink-highlighted fields are editable</t>
    </r>
    <r>
      <rPr>
        <sz val="12"/>
        <color theme="1"/>
        <rFont val="Museo"/>
      </rPr>
      <t>. 
All other fields are locked and will calculate automatically based on the information entered.</t>
    </r>
  </si>
  <si>
    <r>
      <t xml:space="preserve">New Hires Only Semester Salary
</t>
    </r>
    <r>
      <rPr>
        <i/>
        <sz val="11"/>
        <color theme="1"/>
        <rFont val="Museo"/>
      </rPr>
      <t>(Hiring Managers enter the approved semester salary in the comment box when selecting a candidate)</t>
    </r>
  </si>
  <si>
    <r>
      <t xml:space="preserve">9 month salary
 </t>
    </r>
    <r>
      <rPr>
        <i/>
        <sz val="11"/>
        <color theme="1"/>
        <rFont val="Museo"/>
      </rPr>
      <t>(Fall/Spring Only)</t>
    </r>
  </si>
  <si>
    <r>
      <t xml:space="preserve">Summer Salary 
</t>
    </r>
    <r>
      <rPr>
        <i/>
        <sz val="11"/>
        <color theme="1"/>
        <rFont val="Museo"/>
      </rPr>
      <t>(Summer Only)</t>
    </r>
  </si>
  <si>
    <t>In the Position Name field, select the appropriate job title from the drop-down list. Selecting a position will automatically populate the salary range for that role. The salary entered must not exceed the maximum amount shown in this range.</t>
  </si>
  <si>
    <t>Enter the total approved salary that falls within the populated range for the selected position title. 
This salary represents the full salary at .50 FTE before adjusting the FTE if applicable.</t>
  </si>
  <si>
    <t>The Actual Salary field will automatically calculate based on the entered pay scale and FTE.
This salary amount should be entered onto your employment transaction.</t>
  </si>
  <si>
    <t>The pay breakdown will auto-populate in the schedule section below the calculation area.
Standard pay dates are the 1st and 16th of each month or first business day thereafter. Please refer to the official Payroll Calendar on the Knowledge Base for the exact pay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</si>
</sst>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m/d;@"/>
  </numFmts>
  <fonts count="13">
    <font>
      <sz val="11"/>
      <color theme="1"/>
      <name val="Aptos Narrow"/>
      <family val="2"/>
      <scheme val="minor"/>
    </font>
    <font>
      <sz val="11"/>
      <color theme="1"/>
      <name val="Aptos Narrow"/>
      <family val="2"/>
      <scheme val="minor"/>
    </font>
    <font>
      <sz val="11"/>
      <color theme="1"/>
      <name val="Museo"/>
    </font>
    <font>
      <b/>
      <sz val="11"/>
      <color theme="1"/>
      <name val="Museo"/>
    </font>
    <font>
      <b/>
      <sz val="14"/>
      <color theme="1"/>
      <name val="Museo"/>
    </font>
    <font>
      <b/>
      <sz val="11"/>
      <color theme="0"/>
      <name val="Museo"/>
    </font>
    <font>
      <b/>
      <i/>
      <sz val="10"/>
      <color theme="0"/>
      <name val="Museo"/>
    </font>
    <font>
      <b/>
      <i/>
      <sz val="11"/>
      <color theme="0"/>
      <name val="Museo"/>
    </font>
    <font>
      <b/>
      <i/>
      <u/>
      <sz val="11"/>
      <color theme="0"/>
      <name val="Museo"/>
    </font>
    <font>
      <b/>
      <sz val="12"/>
      <color theme="1"/>
      <name val="Museo"/>
    </font>
    <font>
      <b/>
      <sz val="16"/>
      <color theme="1"/>
      <name val="Museo"/>
    </font>
    <font>
      <sz val="12"/>
      <color theme="1"/>
      <name val="Museo"/>
    </font>
    <font>
      <i/>
      <sz val="11"/>
      <color theme="1"/>
      <name val="Museo"/>
    </font>
  </fonts>
  <fills count="5">
    <fill>
      <patternFill patternType="none"/>
    </fill>
    <fill>
      <patternFill patternType="gray125"/>
    </fill>
    <fill>
      <patternFill patternType="solid">
        <fgColor rgb="FF85092A"/>
        <bgColor indexed="64"/>
      </patternFill>
    </fill>
    <fill>
      <patternFill patternType="solid">
        <fgColor rgb="FFFBC9D6"/>
        <bgColor indexed="64"/>
      </patternFill>
    </fill>
    <fill>
      <patternFill patternType="solid">
        <fgColor rgb="FFFCCCD9"/>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0" fillId="0" borderId="0" xfId="0" applyAlignment="1">
      <alignment horizontal="center"/>
    </xf>
    <xf numFmtId="44" fontId="0" fillId="0" borderId="0" xfId="1" applyFont="1"/>
    <xf numFmtId="44" fontId="0" fillId="0" borderId="0" xfId="0" applyNumberFormat="1"/>
    <xf numFmtId="0" fontId="2" fillId="0" borderId="0" xfId="0" applyFont="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4" fontId="2" fillId="0" borderId="5" xfId="1" applyFont="1" applyBorder="1" applyAlignment="1" applyProtection="1">
      <alignment horizont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164" fontId="2" fillId="0" borderId="0" xfId="0" applyNumberFormat="1" applyFont="1" applyAlignment="1">
      <alignment horizontal="center"/>
    </xf>
    <xf numFmtId="0" fontId="4" fillId="0" borderId="0" xfId="0" applyFont="1" applyAlignment="1">
      <alignment horizontal="center" vertical="center"/>
    </xf>
    <xf numFmtId="164" fontId="2" fillId="0" borderId="11" xfId="0" applyNumberFormat="1" applyFont="1" applyBorder="1" applyAlignment="1">
      <alignment horizontal="center"/>
    </xf>
    <xf numFmtId="44" fontId="2" fillId="0" borderId="12" xfId="0" applyNumberFormat="1" applyFont="1" applyBorder="1" applyAlignment="1">
      <alignment horizontal="center"/>
    </xf>
    <xf numFmtId="0" fontId="2" fillId="0" borderId="13" xfId="0" applyFont="1" applyBorder="1" applyAlignment="1">
      <alignment horizontal="center"/>
    </xf>
    <xf numFmtId="164" fontId="2" fillId="0" borderId="14" xfId="0" applyNumberFormat="1" applyFont="1" applyBorder="1" applyAlignment="1">
      <alignment horizontal="center"/>
    </xf>
    <xf numFmtId="44" fontId="2" fillId="0" borderId="15" xfId="0" applyNumberFormat="1" applyFont="1" applyBorder="1" applyAlignment="1">
      <alignment horizontal="center"/>
    </xf>
    <xf numFmtId="0" fontId="2" fillId="0" borderId="16" xfId="0" applyFont="1" applyBorder="1" applyAlignment="1">
      <alignment horizontal="center"/>
    </xf>
    <xf numFmtId="164" fontId="2" fillId="0" borderId="17" xfId="0" applyNumberFormat="1" applyFont="1" applyBorder="1" applyAlignment="1">
      <alignment horizontal="center"/>
    </xf>
    <xf numFmtId="44" fontId="2" fillId="0" borderId="18" xfId="0" applyNumberFormat="1" applyFont="1" applyBorder="1" applyAlignment="1">
      <alignment horizontal="center"/>
    </xf>
    <xf numFmtId="0" fontId="2" fillId="0" borderId="19" xfId="0" applyFont="1" applyBorder="1" applyAlignment="1">
      <alignment horizontal="center"/>
    </xf>
    <xf numFmtId="0" fontId="2" fillId="0" borderId="10" xfId="0" applyFont="1" applyBorder="1" applyAlignment="1">
      <alignment horizontal="center"/>
    </xf>
    <xf numFmtId="44" fontId="2" fillId="0" borderId="10" xfId="1" applyFont="1" applyBorder="1" applyAlignment="1" applyProtection="1">
      <alignment horizontal="center"/>
    </xf>
    <xf numFmtId="0" fontId="2" fillId="3" borderId="10" xfId="0" applyFont="1" applyFill="1" applyBorder="1" applyAlignment="1" applyProtection="1">
      <alignment horizontal="center"/>
      <protection locked="0"/>
    </xf>
    <xf numFmtId="0" fontId="7" fillId="2" borderId="10" xfId="0" applyFont="1" applyFill="1" applyBorder="1" applyAlignment="1">
      <alignment horizontal="center" wrapText="1"/>
    </xf>
    <xf numFmtId="0" fontId="5" fillId="2" borderId="10" xfId="0" applyFont="1" applyFill="1" applyBorder="1" applyAlignment="1">
      <alignment horizontal="center" vertical="center"/>
    </xf>
    <xf numFmtId="0" fontId="2" fillId="2" borderId="10" xfId="0" applyFont="1" applyFill="1" applyBorder="1" applyAlignment="1">
      <alignment horizontal="center"/>
    </xf>
    <xf numFmtId="0" fontId="2" fillId="0" borderId="0" xfId="0" applyFont="1" applyAlignment="1">
      <alignment horizontal="center" vertical="center"/>
    </xf>
    <xf numFmtId="0" fontId="3" fillId="0" borderId="15" xfId="0" applyFont="1" applyBorder="1" applyAlignment="1">
      <alignment horizontal="center" vertical="center"/>
    </xf>
    <xf numFmtId="0" fontId="2" fillId="0" borderId="27" xfId="0" applyFont="1" applyBorder="1" applyAlignment="1">
      <alignment horizontal="center" vertical="center" wrapText="1"/>
    </xf>
    <xf numFmtId="0" fontId="3" fillId="0" borderId="29" xfId="0" applyFont="1" applyBorder="1" applyAlignment="1">
      <alignment horizontal="center" vertical="center"/>
    </xf>
    <xf numFmtId="0" fontId="2" fillId="0" borderId="30" xfId="0" applyFont="1" applyBorder="1" applyAlignment="1">
      <alignment horizontal="center" vertical="center" wrapText="1"/>
    </xf>
    <xf numFmtId="0" fontId="3" fillId="4" borderId="24" xfId="0" applyFont="1" applyFill="1" applyBorder="1" applyAlignment="1">
      <alignment horizontal="center" vertical="center"/>
    </xf>
    <xf numFmtId="0" fontId="2" fillId="4" borderId="25" xfId="0" applyFont="1" applyFill="1" applyBorder="1" applyAlignment="1">
      <alignment horizontal="center" vertical="center" wrapText="1"/>
    </xf>
    <xf numFmtId="0" fontId="3" fillId="4" borderId="15" xfId="0" applyFont="1" applyFill="1" applyBorder="1" applyAlignment="1">
      <alignment horizontal="center" vertical="center"/>
    </xf>
    <xf numFmtId="0" fontId="2" fillId="4" borderId="27" xfId="0" applyFont="1" applyFill="1" applyBorder="1" applyAlignment="1">
      <alignment horizontal="center" vertical="center" wrapText="1"/>
    </xf>
    <xf numFmtId="0" fontId="10" fillId="2" borderId="0" xfId="0" applyFont="1" applyFill="1" applyAlignment="1">
      <alignment horizontal="center" vertical="center"/>
    </xf>
    <xf numFmtId="0" fontId="3" fillId="4" borderId="23" xfId="0" applyFont="1" applyFill="1" applyBorder="1" applyAlignment="1">
      <alignment horizontal="center" vertical="center"/>
    </xf>
    <xf numFmtId="0" fontId="3" fillId="0" borderId="26" xfId="0" applyFont="1" applyBorder="1" applyAlignment="1">
      <alignment horizontal="center" vertical="center"/>
    </xf>
    <xf numFmtId="0" fontId="3" fillId="4" borderId="26" xfId="0" applyFont="1" applyFill="1" applyBorder="1" applyAlignment="1">
      <alignment horizontal="center" vertical="center"/>
    </xf>
    <xf numFmtId="0" fontId="3" fillId="0" borderId="28" xfId="0" applyFont="1" applyBorder="1" applyAlignment="1">
      <alignment horizontal="center" vertical="center"/>
    </xf>
    <xf numFmtId="44" fontId="3" fillId="0" borderId="31" xfId="1" applyFont="1" applyBorder="1" applyAlignment="1" applyProtection="1">
      <alignment horizontal="center" vertical="center"/>
    </xf>
    <xf numFmtId="44" fontId="2" fillId="0" borderId="22" xfId="1" applyFont="1" applyBorder="1" applyAlignment="1" applyProtection="1">
      <alignment horizontal="center" vertical="center"/>
    </xf>
    <xf numFmtId="0" fontId="3" fillId="0" borderId="21" xfId="0" applyFont="1" applyBorder="1" applyAlignment="1">
      <alignment horizontal="center" vertical="center" wrapText="1"/>
    </xf>
    <xf numFmtId="44" fontId="3" fillId="3" borderId="21" xfId="1" applyFont="1" applyFill="1" applyBorder="1" applyAlignment="1" applyProtection="1">
      <alignment horizontal="center" vertical="center"/>
      <protection locked="0"/>
    </xf>
    <xf numFmtId="2" fontId="2" fillId="3" borderId="21" xfId="0" applyNumberFormat="1" applyFont="1" applyFill="1" applyBorder="1" applyAlignment="1" applyProtection="1">
      <alignment horizontal="center" vertical="center"/>
      <protection locked="0"/>
    </xf>
    <xf numFmtId="44" fontId="2" fillId="0" borderId="21" xfId="1" applyFont="1" applyBorder="1" applyAlignment="1" applyProtection="1">
      <alignment horizontal="center" vertical="center"/>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44" fontId="3" fillId="3" borderId="20" xfId="1" applyFont="1" applyFill="1" applyBorder="1" applyAlignment="1" applyProtection="1">
      <alignment horizontal="center" vertical="center"/>
      <protection locked="0"/>
    </xf>
    <xf numFmtId="2" fontId="2" fillId="3" borderId="20" xfId="0" applyNumberFormat="1" applyFont="1" applyFill="1" applyBorder="1" applyAlignment="1" applyProtection="1">
      <alignment horizontal="center" vertical="center"/>
      <protection locked="0"/>
    </xf>
    <xf numFmtId="44" fontId="2" fillId="0" borderId="20" xfId="1" applyFont="1" applyBorder="1" applyAlignment="1" applyProtection="1">
      <alignment horizontal="center" vertical="center"/>
    </xf>
    <xf numFmtId="2" fontId="2" fillId="0" borderId="22"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4" fillId="0" borderId="0" xfId="0" applyFont="1" applyAlignment="1">
      <alignment horizontal="center" vertical="center"/>
    </xf>
  </cellXfs>
  <cellStyles count="2">
    <cellStyle name="Currency" xfId="1" builtinId="4"/>
    <cellStyle name="Normal" xfId="0" builtinId="0"/>
  </cellStyles>
  <dxfs count="8">
    <dxf>
      <font>
        <strike val="0"/>
        <outline val="0"/>
        <shadow val="0"/>
        <u val="none"/>
        <vertAlign val="baseline"/>
        <color theme="1"/>
        <name val="Museo"/>
        <scheme val="none"/>
      </font>
      <alignment horizontal="center" vertical="center" textRotation="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color theme="1"/>
        <name val="Museo"/>
        <scheme val="none"/>
      </font>
      <alignment horizontal="center" vertical="center" textRotation="0" indent="0" justifyLastLine="0" shrinkToFit="0" readingOrder="0"/>
      <border diagonalUp="0" diagonalDown="0" outline="0">
        <left/>
        <right style="thin">
          <color auto="1"/>
        </right>
        <top style="thin">
          <color auto="1"/>
        </top>
        <bottom style="thin">
          <color auto="1"/>
        </bottom>
      </border>
    </dxf>
    <dxf>
      <font>
        <b/>
        <strike val="0"/>
        <outline val="0"/>
        <shadow val="0"/>
        <u val="none"/>
        <vertAlign val="baseline"/>
        <color theme="1"/>
        <name val="Museo"/>
        <scheme val="none"/>
      </font>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theme="1"/>
        <name val="Museo"/>
        <scheme val="none"/>
      </font>
      <alignment horizontal="center" vertical="center" textRotation="0" indent="0" justifyLastLine="0" shrinkToFit="0" readingOrder="0"/>
    </dxf>
    <dxf>
      <font>
        <b/>
        <strike val="0"/>
        <outline val="0"/>
        <shadow val="0"/>
        <u val="none"/>
        <vertAlign val="baseline"/>
        <sz val="16"/>
        <color theme="1"/>
        <name val="Museo"/>
        <scheme val="none"/>
      </font>
      <fill>
        <patternFill patternType="solid">
          <fgColor indexed="64"/>
          <bgColor rgb="FF85092A"/>
        </patternFill>
      </fill>
      <alignment horizontal="center" vertical="center" textRotation="0" indent="0" justifyLastLine="0" shrinkToFit="0" readingOrder="0"/>
    </dxf>
    <dxf>
      <fill>
        <patternFill>
          <bgColor rgb="FFFCCCD9"/>
        </patternFill>
      </fill>
    </dxf>
    <dxf>
      <fill>
        <patternFill>
          <bgColor rgb="FF85092A"/>
        </patternFill>
      </fill>
    </dxf>
  </dxfs>
  <tableStyles count="1" defaultTableStyle="TableStyleMedium2" defaultPivotStyle="PivotStyleLight16">
    <tableStyle name="Table Style 1" pivot="0" count="2" xr9:uid="{3D13E499-6512-4ED2-9D58-4DDAF718F02E}">
      <tableStyleElement type="headerRow" dxfId="7"/>
      <tableStyleElement type="firstColumnStripe" dxfId="6"/>
    </tableStyle>
  </tableStyles>
  <colors>
    <mruColors>
      <color rgb="FFFCCCD9"/>
      <color rgb="FFFBC9D6"/>
      <color rgb="FF85092A"/>
      <color rgb="FFFEF9E6"/>
      <color rgb="FFF9A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ECADA9-A2D7-43B3-A58C-42A3B4FBDD39}" name="Table2" displayName="Table2" ref="A5:C11" totalsRowShown="0" headerRowDxfId="5" dataDxfId="4" tableBorderDxfId="3">
  <tableColumns count="3">
    <tableColumn id="1" xr3:uid="{4EDE39A3-7D40-4D72-9929-C0A2B4479A17}" name="Step" dataDxfId="2"/>
    <tableColumn id="2" xr3:uid="{85E87DBF-03F7-4F55-A76B-9BEC106AD7BE}" name="Field Name" dataDxfId="1"/>
    <tableColumn id="3" xr3:uid="{0359D90E-433E-4010-A81D-EEED32C77F6B}" name="What to Do"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475E24-1E63-41A3-8305-A2E54B1D75D5}" name="JobTitles" displayName="JobTitles" ref="A1:F32" totalsRowShown="0">
  <autoFilter ref="A1:F32" xr:uid="{EB475E24-1E63-41A3-8305-A2E54B1D75D5}"/>
  <sortState xmlns:xlrd2="http://schemas.microsoft.com/office/spreadsheetml/2017/richdata2" ref="A2:F32">
    <sortCondition ref="A1:A32"/>
  </sortState>
  <tableColumns count="6">
    <tableColumn id="1" xr3:uid="{84C6B66B-45AB-46E1-A14E-68B008768CCD}" name="Position Name"/>
    <tableColumn id="2" xr3:uid="{E9F0026D-42CE-49F3-B6CB-BA30785BD976}" name="Salary Basis"/>
    <tableColumn id="3" xr3:uid="{B0830230-3E75-4201-B57C-F495E032EFFF}" name="Fall/Spring Salary Range"/>
    <tableColumn id="4" xr3:uid="{EA8B82B4-5B94-42B8-B010-2857D4AA1397}" name="Summer Salary Range"/>
    <tableColumn id="5" xr3:uid="{A9ACCC7A-90A8-4B6B-86D7-7FD122F49E0F}" name="Pay Class"/>
    <tableColumn id="6" xr3:uid="{C48EFE16-E332-4173-87E0-684D32C15C5D}" name="Semest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405CD-C51C-41A6-89C8-456A86160BC1}">
  <dimension ref="A1:D11"/>
  <sheetViews>
    <sheetView showGridLines="0" tabSelected="1" workbookViewId="0">
      <selection activeCell="C11" sqref="C11"/>
    </sheetView>
  </sheetViews>
  <sheetFormatPr defaultColWidth="9.140625" defaultRowHeight="69.75" customHeight="1"/>
  <cols>
    <col min="1" max="1" width="10.28515625" style="29" bestFit="1" customWidth="1"/>
    <col min="2" max="2" width="49.5703125" style="29" bestFit="1" customWidth="1"/>
    <col min="3" max="3" width="103.85546875" style="29" customWidth="1"/>
    <col min="4" max="16384" width="9.140625" style="29"/>
  </cols>
  <sheetData>
    <row r="1" spans="1:4" ht="18.75" thickBot="1">
      <c r="A1" s="55" t="s">
        <v>53</v>
      </c>
      <c r="B1" s="56"/>
      <c r="C1" s="57"/>
      <c r="D1" s="13"/>
    </row>
    <row r="2" spans="1:4" ht="3" customHeight="1" thickBot="1">
      <c r="A2" s="13"/>
      <c r="B2" s="13"/>
      <c r="C2" s="13"/>
      <c r="D2" s="13"/>
    </row>
    <row r="3" spans="1:4" ht="54.75" customHeight="1" thickBot="1">
      <c r="A3" s="58" t="s">
        <v>71</v>
      </c>
      <c r="B3" s="59"/>
      <c r="C3" s="60"/>
    </row>
    <row r="4" spans="1:4" ht="3" customHeight="1"/>
    <row r="5" spans="1:4" ht="20.25">
      <c r="A5" s="38" t="s">
        <v>54</v>
      </c>
      <c r="B5" s="38" t="s">
        <v>55</v>
      </c>
      <c r="C5" s="38" t="s">
        <v>56</v>
      </c>
    </row>
    <row r="6" spans="1:4" ht="28.5">
      <c r="A6" s="39">
        <v>1</v>
      </c>
      <c r="B6" s="34" t="s">
        <v>57</v>
      </c>
      <c r="C6" s="35" t="s">
        <v>58</v>
      </c>
    </row>
    <row r="7" spans="1:4" ht="42.75">
      <c r="A7" s="40">
        <v>2</v>
      </c>
      <c r="B7" s="30" t="s">
        <v>40</v>
      </c>
      <c r="C7" s="31" t="s">
        <v>75</v>
      </c>
    </row>
    <row r="8" spans="1:4" ht="28.5">
      <c r="A8" s="41">
        <v>3</v>
      </c>
      <c r="B8" s="36" t="s">
        <v>59</v>
      </c>
      <c r="C8" s="37" t="s">
        <v>76</v>
      </c>
    </row>
    <row r="9" spans="1:4" ht="28.5">
      <c r="A9" s="40">
        <v>4</v>
      </c>
      <c r="B9" s="30" t="s">
        <v>3</v>
      </c>
      <c r="C9" s="31" t="s">
        <v>62</v>
      </c>
    </row>
    <row r="10" spans="1:4" ht="28.5">
      <c r="A10" s="41">
        <v>5</v>
      </c>
      <c r="B10" s="36" t="s">
        <v>60</v>
      </c>
      <c r="C10" s="37" t="s">
        <v>77</v>
      </c>
    </row>
    <row r="11" spans="1:4" ht="42.75">
      <c r="A11" s="42">
        <v>6</v>
      </c>
      <c r="B11" s="32" t="s">
        <v>61</v>
      </c>
      <c r="C11" s="33" t="s">
        <v>78</v>
      </c>
    </row>
  </sheetData>
  <mergeCells count="2">
    <mergeCell ref="A1:C1"/>
    <mergeCell ref="A3:C3"/>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8F69-682A-41B8-BD6F-13AC0152B7BC}">
  <dimension ref="A1:G36"/>
  <sheetViews>
    <sheetView showGridLines="0" workbookViewId="0">
      <selection activeCell="C6" sqref="C6"/>
    </sheetView>
  </sheetViews>
  <sheetFormatPr defaultColWidth="8.85546875" defaultRowHeight="14.25"/>
  <cols>
    <col min="1" max="1" width="50.28515625" style="4" customWidth="1"/>
    <col min="2" max="2" width="45" style="4" bestFit="1" customWidth="1"/>
    <col min="3" max="3" width="26.28515625" style="4" bestFit="1" customWidth="1"/>
    <col min="4" max="4" width="41.7109375" style="4" bestFit="1" customWidth="1"/>
    <col min="5" max="16384" width="8.85546875" style="4"/>
  </cols>
  <sheetData>
    <row r="1" spans="1:7" ht="26.25" customHeight="1" thickBot="1">
      <c r="A1" s="64" t="s">
        <v>0</v>
      </c>
      <c r="B1" s="64"/>
      <c r="C1" s="64"/>
      <c r="D1" s="64"/>
    </row>
    <row r="2" spans="1:7" ht="15.75" thickBot="1">
      <c r="A2" s="5" t="s">
        <v>40</v>
      </c>
      <c r="B2" s="6" t="s">
        <v>1</v>
      </c>
      <c r="C2" s="6" t="s">
        <v>10</v>
      </c>
      <c r="D2" s="7" t="s">
        <v>11</v>
      </c>
    </row>
    <row r="3" spans="1:7" ht="15" thickBot="1">
      <c r="A3" s="25" t="s">
        <v>66</v>
      </c>
      <c r="B3" s="23" t="str">
        <f>IFERROR(VLOOKUP(A3, List!A:B, 2, FALSE), "")</f>
        <v>TWU Grad Salary</v>
      </c>
      <c r="C3" s="8" t="str">
        <f>IFERROR(VLOOKUP(A3, List!A:C, 3, FALSE), "")</f>
        <v>$13,168-$18436</v>
      </c>
      <c r="D3" s="24" t="str">
        <f>IFERROR(VLOOKUP(A3, List!A:D, 4, FALSE), "")</f>
        <v>N/A</v>
      </c>
    </row>
    <row r="4" spans="1:7" ht="3" customHeight="1" thickBot="1">
      <c r="F4" s="4" t="s">
        <v>63</v>
      </c>
      <c r="G4" s="4" t="s">
        <v>64</v>
      </c>
    </row>
    <row r="5" spans="1:7" ht="30" thickBot="1">
      <c r="A5" s="28"/>
      <c r="B5" s="27" t="s">
        <v>2</v>
      </c>
      <c r="C5" s="11" t="s">
        <v>3</v>
      </c>
      <c r="D5" s="26" t="s">
        <v>52</v>
      </c>
    </row>
    <row r="6" spans="1:7" ht="30">
      <c r="A6" s="45" t="s">
        <v>73</v>
      </c>
      <c r="B6" s="46">
        <v>13168</v>
      </c>
      <c r="C6" s="47">
        <v>0.5</v>
      </c>
      <c r="D6" s="48">
        <f>SUM(B6/0.5)*C6</f>
        <v>13168</v>
      </c>
    </row>
    <row r="7" spans="1:7" ht="57.75">
      <c r="A7" s="49" t="s">
        <v>72</v>
      </c>
      <c r="B7" s="43">
        <f>B6/2</f>
        <v>6584</v>
      </c>
      <c r="C7" s="54">
        <f>C6</f>
        <v>0.5</v>
      </c>
      <c r="D7" s="44">
        <f>SUM(B7/0.5)*C7</f>
        <v>6584</v>
      </c>
    </row>
    <row r="8" spans="1:7" ht="30" thickBot="1">
      <c r="A8" s="50" t="s">
        <v>74</v>
      </c>
      <c r="B8" s="51">
        <v>3326</v>
      </c>
      <c r="C8" s="52">
        <v>0.25</v>
      </c>
      <c r="D8" s="53">
        <f t="shared" ref="D8" si="0">SUM(B8/0.5)*C8</f>
        <v>1663</v>
      </c>
    </row>
    <row r="9" spans="1:7" ht="3" customHeight="1" thickBot="1"/>
    <row r="10" spans="1:7" ht="28.5" thickBot="1">
      <c r="A10" s="9" t="s">
        <v>51</v>
      </c>
      <c r="B10" s="10" t="s">
        <v>4</v>
      </c>
      <c r="C10" s="10" t="s">
        <v>5</v>
      </c>
      <c r="D10" s="11" t="s">
        <v>6</v>
      </c>
    </row>
    <row r="11" spans="1:7">
      <c r="A11" s="14">
        <v>45916</v>
      </c>
      <c r="B11" s="15">
        <f>SUM(D6/9)/2</f>
        <v>731.55555555555554</v>
      </c>
      <c r="C11" s="16" t="s">
        <v>7</v>
      </c>
      <c r="D11" s="61">
        <v>45901</v>
      </c>
    </row>
    <row r="12" spans="1:7">
      <c r="A12" s="17">
        <v>45931</v>
      </c>
      <c r="B12" s="18">
        <f>SUM(D6/9)/2</f>
        <v>731.55555555555554</v>
      </c>
      <c r="C12" s="19" t="s">
        <v>7</v>
      </c>
      <c r="D12" s="62"/>
    </row>
    <row r="13" spans="1:7">
      <c r="A13" s="17">
        <v>45946</v>
      </c>
      <c r="B13" s="18">
        <f>SUM(D6/9)/2</f>
        <v>731.55555555555554</v>
      </c>
      <c r="C13" s="19" t="s">
        <v>7</v>
      </c>
      <c r="D13" s="62"/>
    </row>
    <row r="14" spans="1:7">
      <c r="A14" s="17">
        <v>45962</v>
      </c>
      <c r="B14" s="18">
        <f>SUM(D6/9)/2</f>
        <v>731.55555555555554</v>
      </c>
      <c r="C14" s="19" t="s">
        <v>7</v>
      </c>
      <c r="D14" s="62"/>
    </row>
    <row r="15" spans="1:7">
      <c r="A15" s="17">
        <v>45977</v>
      </c>
      <c r="B15" s="18">
        <f>SUM(D6/9)/2</f>
        <v>731.55555555555554</v>
      </c>
      <c r="C15" s="19" t="s">
        <v>7</v>
      </c>
      <c r="D15" s="62"/>
    </row>
    <row r="16" spans="1:7">
      <c r="A16" s="17">
        <v>45992</v>
      </c>
      <c r="B16" s="18">
        <f>SUM(D6/9)/2</f>
        <v>731.55555555555554</v>
      </c>
      <c r="C16" s="19" t="s">
        <v>7</v>
      </c>
      <c r="D16" s="62"/>
    </row>
    <row r="17" spans="1:4">
      <c r="A17" s="17">
        <v>46007</v>
      </c>
      <c r="B17" s="18">
        <f>SUM(D6/9)/2</f>
        <v>731.55555555555554</v>
      </c>
      <c r="C17" s="19" t="s">
        <v>7</v>
      </c>
      <c r="D17" s="62"/>
    </row>
    <row r="18" spans="1:4">
      <c r="A18" s="17">
        <v>45658</v>
      </c>
      <c r="B18" s="18">
        <f>SUM(D6/9)/2</f>
        <v>731.55555555555554</v>
      </c>
      <c r="C18" s="19" t="s">
        <v>7</v>
      </c>
      <c r="D18" s="62"/>
    </row>
    <row r="19" spans="1:4" ht="15" thickBot="1">
      <c r="A19" s="20">
        <v>45673</v>
      </c>
      <c r="B19" s="21">
        <f>SUM(D6/9)/2</f>
        <v>731.55555555555554</v>
      </c>
      <c r="C19" s="22" t="s">
        <v>7</v>
      </c>
      <c r="D19" s="63"/>
    </row>
    <row r="20" spans="1:4" ht="3" customHeight="1" thickBot="1">
      <c r="D20" s="12"/>
    </row>
    <row r="21" spans="1:4">
      <c r="A21" s="14">
        <v>45689</v>
      </c>
      <c r="B21" s="15">
        <f>SUM(D6/9)/2</f>
        <v>731.55555555555554</v>
      </c>
      <c r="C21" s="16" t="s">
        <v>8</v>
      </c>
      <c r="D21" s="61">
        <v>45673</v>
      </c>
    </row>
    <row r="22" spans="1:4">
      <c r="A22" s="17">
        <v>45704</v>
      </c>
      <c r="B22" s="18">
        <f>SUM(D6/9)/2</f>
        <v>731.55555555555554</v>
      </c>
      <c r="C22" s="19" t="s">
        <v>8</v>
      </c>
      <c r="D22" s="62"/>
    </row>
    <row r="23" spans="1:4">
      <c r="A23" s="17">
        <v>45717</v>
      </c>
      <c r="B23" s="18">
        <f>SUM(D6/9)/2</f>
        <v>731.55555555555554</v>
      </c>
      <c r="C23" s="19" t="s">
        <v>8</v>
      </c>
      <c r="D23" s="62"/>
    </row>
    <row r="24" spans="1:4">
      <c r="A24" s="17">
        <v>45732</v>
      </c>
      <c r="B24" s="18">
        <f>SUM(D6/9)/2</f>
        <v>731.55555555555554</v>
      </c>
      <c r="C24" s="19" t="s">
        <v>8</v>
      </c>
      <c r="D24" s="62"/>
    </row>
    <row r="25" spans="1:4">
      <c r="A25" s="17">
        <v>45748</v>
      </c>
      <c r="B25" s="18">
        <f>SUM(D6/9)/2</f>
        <v>731.55555555555554</v>
      </c>
      <c r="C25" s="19" t="s">
        <v>8</v>
      </c>
      <c r="D25" s="62"/>
    </row>
    <row r="26" spans="1:4">
      <c r="A26" s="17">
        <v>45763</v>
      </c>
      <c r="B26" s="18">
        <f>SUM(D6/9)/2</f>
        <v>731.55555555555554</v>
      </c>
      <c r="C26" s="19" t="s">
        <v>8</v>
      </c>
      <c r="D26" s="62"/>
    </row>
    <row r="27" spans="1:4">
      <c r="A27" s="17">
        <v>45778</v>
      </c>
      <c r="B27" s="18">
        <f>SUM(D6/9)/2</f>
        <v>731.55555555555554</v>
      </c>
      <c r="C27" s="19" t="s">
        <v>8</v>
      </c>
      <c r="D27" s="62"/>
    </row>
    <row r="28" spans="1:4">
      <c r="A28" s="17">
        <v>45793</v>
      </c>
      <c r="B28" s="18">
        <f>SUM(D6/9)/2</f>
        <v>731.55555555555554</v>
      </c>
      <c r="C28" s="19" t="s">
        <v>8</v>
      </c>
      <c r="D28" s="62"/>
    </row>
    <row r="29" spans="1:4" ht="15" thickBot="1">
      <c r="A29" s="20">
        <v>45809</v>
      </c>
      <c r="B29" s="21">
        <f>SUM(D6/9)/2</f>
        <v>731.55555555555554</v>
      </c>
      <c r="C29" s="22" t="s">
        <v>8</v>
      </c>
      <c r="D29" s="63"/>
    </row>
    <row r="30" spans="1:4" ht="3" customHeight="1" thickBot="1">
      <c r="D30" s="12"/>
    </row>
    <row r="31" spans="1:4">
      <c r="A31" s="14">
        <v>45824</v>
      </c>
      <c r="B31" s="15">
        <f>SUM(D8/3)/2</f>
        <v>277.16666666666669</v>
      </c>
      <c r="C31" s="16" t="s">
        <v>9</v>
      </c>
      <c r="D31" s="61">
        <v>45809</v>
      </c>
    </row>
    <row r="32" spans="1:4">
      <c r="A32" s="17">
        <v>45839</v>
      </c>
      <c r="B32" s="18">
        <f>SUM(D8/3)/2</f>
        <v>277.16666666666669</v>
      </c>
      <c r="C32" s="19" t="s">
        <v>9</v>
      </c>
      <c r="D32" s="62"/>
    </row>
    <row r="33" spans="1:4">
      <c r="A33" s="17">
        <v>45854</v>
      </c>
      <c r="B33" s="18">
        <f>SUM(D8/3)/2</f>
        <v>277.16666666666669</v>
      </c>
      <c r="C33" s="19" t="s">
        <v>9</v>
      </c>
      <c r="D33" s="62"/>
    </row>
    <row r="34" spans="1:4">
      <c r="A34" s="17">
        <v>45870</v>
      </c>
      <c r="B34" s="18">
        <f>SUM(D8/3)/2</f>
        <v>277.16666666666669</v>
      </c>
      <c r="C34" s="19" t="s">
        <v>9</v>
      </c>
      <c r="D34" s="62"/>
    </row>
    <row r="35" spans="1:4">
      <c r="A35" s="17">
        <v>45885</v>
      </c>
      <c r="B35" s="18">
        <f>SUM(D8/3)/2</f>
        <v>277.16666666666669</v>
      </c>
      <c r="C35" s="19" t="s">
        <v>9</v>
      </c>
      <c r="D35" s="62"/>
    </row>
    <row r="36" spans="1:4" ht="15" thickBot="1">
      <c r="A36" s="20">
        <v>45901</v>
      </c>
      <c r="B36" s="21">
        <f>SUM(D8/3)/2</f>
        <v>277.16666666666669</v>
      </c>
      <c r="C36" s="22" t="s">
        <v>9</v>
      </c>
      <c r="D36" s="63"/>
    </row>
  </sheetData>
  <sheetProtection algorithmName="SHA-512" hashValue="SxbNu4bIjpB1x20DEAo+aP83+i3rTBj44wek8AZHIlgd/6IJ+B3balJAq53GTmOJZ60e/V2cdRoiPtiLgVK4Aw==" saltValue="UGjZSQlpibIwU4CMKX8h+Q==" spinCount="100000" sheet="1" selectLockedCells="1"/>
  <protectedRanges>
    <protectedRange sqref="B6 C6 C8 A3" name="Range1"/>
  </protectedRanges>
  <mergeCells count="4">
    <mergeCell ref="D11:D19"/>
    <mergeCell ref="D21:D29"/>
    <mergeCell ref="D31:D36"/>
    <mergeCell ref="A1:D1"/>
  </mergeCells>
  <dataValidations count="1">
    <dataValidation type="decimal" allowBlank="1" showInputMessage="1" showErrorMessage="1" errorTitle="FTE Limit Exceeded" error="Graduate FTE cannot exceed .50 FTE. Please review the assignment." sqref="C6:C8" xr:uid="{A2FC5973-A8E0-49CE-9974-55F9F2411EF6}">
      <formula1>0.01</formula1>
      <formula2>0.5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ACB4F30-6ADE-4278-8ECA-77E6F0161F8B}">
          <x14:formula1>
            <xm:f>List!A2:A102</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2BD6-333D-4D8B-A536-A379F7C30D9D}">
  <dimension ref="A1:F32"/>
  <sheetViews>
    <sheetView workbookViewId="0">
      <selection activeCell="D33" sqref="D33"/>
    </sheetView>
  </sheetViews>
  <sheetFormatPr defaultRowHeight="15"/>
  <cols>
    <col min="1" max="1" width="37" bestFit="1" customWidth="1"/>
    <col min="2" max="2" width="21" bestFit="1" customWidth="1"/>
    <col min="3" max="3" width="27.42578125" bestFit="1" customWidth="1"/>
    <col min="4" max="4" width="25.28515625" bestFit="1" customWidth="1"/>
    <col min="5" max="5" width="11.85546875" bestFit="1" customWidth="1"/>
    <col min="6" max="6" width="12" bestFit="1" customWidth="1"/>
  </cols>
  <sheetData>
    <row r="1" spans="1:6">
      <c r="A1" t="s">
        <v>40</v>
      </c>
      <c r="B1" t="s">
        <v>1</v>
      </c>
      <c r="C1" s="1" t="s">
        <v>10</v>
      </c>
      <c r="D1" s="1" t="s">
        <v>11</v>
      </c>
      <c r="E1" t="s">
        <v>5</v>
      </c>
      <c r="F1" t="s">
        <v>43</v>
      </c>
    </row>
    <row r="2" spans="1:6">
      <c r="A2" t="s">
        <v>65</v>
      </c>
      <c r="B2" t="s">
        <v>41</v>
      </c>
      <c r="C2" t="s">
        <v>68</v>
      </c>
      <c r="D2" t="s">
        <v>50</v>
      </c>
    </row>
    <row r="3" spans="1:6">
      <c r="A3" t="s">
        <v>66</v>
      </c>
      <c r="B3" t="s">
        <v>41</v>
      </c>
      <c r="C3" t="s">
        <v>69</v>
      </c>
      <c r="D3" t="s">
        <v>50</v>
      </c>
    </row>
    <row r="4" spans="1:6">
      <c r="A4" t="s">
        <v>67</v>
      </c>
      <c r="B4" t="s">
        <v>41</v>
      </c>
      <c r="C4" t="s">
        <v>70</v>
      </c>
      <c r="D4" t="s">
        <v>50</v>
      </c>
    </row>
    <row r="5" spans="1:6">
      <c r="A5" t="s">
        <v>12</v>
      </c>
      <c r="B5" t="s">
        <v>41</v>
      </c>
      <c r="C5" t="s">
        <v>44</v>
      </c>
      <c r="D5" s="3" t="s">
        <v>50</v>
      </c>
    </row>
    <row r="6" spans="1:6">
      <c r="A6" t="s">
        <v>13</v>
      </c>
      <c r="B6" t="s">
        <v>42</v>
      </c>
      <c r="C6" t="s">
        <v>45</v>
      </c>
      <c r="D6" s="3" t="s">
        <v>50</v>
      </c>
    </row>
    <row r="7" spans="1:6">
      <c r="A7" t="s">
        <v>14</v>
      </c>
      <c r="B7" t="s">
        <v>42</v>
      </c>
      <c r="C7" t="s">
        <v>45</v>
      </c>
      <c r="D7" s="3" t="s">
        <v>50</v>
      </c>
    </row>
    <row r="8" spans="1:6">
      <c r="A8" t="s">
        <v>15</v>
      </c>
      <c r="B8" t="s">
        <v>42</v>
      </c>
      <c r="C8" t="s">
        <v>44</v>
      </c>
      <c r="D8" s="3" t="s">
        <v>50</v>
      </c>
    </row>
    <row r="9" spans="1:6">
      <c r="A9" t="s">
        <v>16</v>
      </c>
      <c r="B9" t="s">
        <v>42</v>
      </c>
      <c r="C9" t="s">
        <v>46</v>
      </c>
      <c r="D9" s="3" t="s">
        <v>50</v>
      </c>
    </row>
    <row r="10" spans="1:6">
      <c r="A10" t="s">
        <v>17</v>
      </c>
      <c r="B10" t="s">
        <v>41</v>
      </c>
      <c r="C10" t="s">
        <v>45</v>
      </c>
      <c r="D10" s="3" t="s">
        <v>50</v>
      </c>
    </row>
    <row r="11" spans="1:6">
      <c r="A11" t="s">
        <v>18</v>
      </c>
      <c r="B11" t="s">
        <v>41</v>
      </c>
      <c r="C11" t="s">
        <v>45</v>
      </c>
      <c r="D11" s="3" t="s">
        <v>50</v>
      </c>
    </row>
    <row r="12" spans="1:6">
      <c r="A12" t="s">
        <v>19</v>
      </c>
      <c r="B12" t="s">
        <v>41</v>
      </c>
      <c r="C12" t="s">
        <v>44</v>
      </c>
      <c r="D12" s="3" t="s">
        <v>50</v>
      </c>
    </row>
    <row r="13" spans="1:6">
      <c r="A13" t="s">
        <v>20</v>
      </c>
      <c r="B13" t="s">
        <v>41</v>
      </c>
      <c r="C13" t="s">
        <v>46</v>
      </c>
      <c r="D13" s="3" t="s">
        <v>50</v>
      </c>
    </row>
    <row r="14" spans="1:6">
      <c r="A14" t="s">
        <v>21</v>
      </c>
      <c r="B14" t="s">
        <v>41</v>
      </c>
      <c r="C14" t="s">
        <v>45</v>
      </c>
      <c r="D14" s="3" t="s">
        <v>50</v>
      </c>
    </row>
    <row r="15" spans="1:6">
      <c r="A15" t="s">
        <v>22</v>
      </c>
      <c r="B15" t="s">
        <v>41</v>
      </c>
      <c r="C15" t="s">
        <v>45</v>
      </c>
      <c r="D15" s="3" t="s">
        <v>50</v>
      </c>
    </row>
    <row r="16" spans="1:6">
      <c r="A16" t="s">
        <v>23</v>
      </c>
      <c r="B16" t="s">
        <v>41</v>
      </c>
      <c r="C16" t="s">
        <v>44</v>
      </c>
      <c r="D16" s="3" t="s">
        <v>50</v>
      </c>
    </row>
    <row r="17" spans="1:5">
      <c r="A17" t="s">
        <v>24</v>
      </c>
      <c r="B17" t="s">
        <v>41</v>
      </c>
      <c r="C17" t="s">
        <v>46</v>
      </c>
      <c r="D17" s="3" t="s">
        <v>50</v>
      </c>
    </row>
    <row r="18" spans="1:5">
      <c r="A18" t="s">
        <v>25</v>
      </c>
      <c r="B18" t="s">
        <v>42</v>
      </c>
      <c r="C18" t="s">
        <v>45</v>
      </c>
      <c r="D18" s="3" t="s">
        <v>50</v>
      </c>
    </row>
    <row r="19" spans="1:5">
      <c r="A19" t="s">
        <v>26</v>
      </c>
      <c r="B19" t="s">
        <v>42</v>
      </c>
      <c r="C19" t="s">
        <v>45</v>
      </c>
      <c r="D19" s="3" t="s">
        <v>50</v>
      </c>
    </row>
    <row r="20" spans="1:5">
      <c r="A20" t="s">
        <v>27</v>
      </c>
      <c r="B20" t="s">
        <v>42</v>
      </c>
      <c r="C20" t="s">
        <v>44</v>
      </c>
      <c r="D20" s="3" t="s">
        <v>50</v>
      </c>
    </row>
    <row r="21" spans="1:5">
      <c r="A21" t="s">
        <v>28</v>
      </c>
      <c r="B21" t="s">
        <v>42</v>
      </c>
      <c r="C21" t="s">
        <v>46</v>
      </c>
      <c r="D21" s="3" t="s">
        <v>50</v>
      </c>
    </row>
    <row r="22" spans="1:5">
      <c r="A22" t="s">
        <v>29</v>
      </c>
      <c r="B22" t="s">
        <v>42</v>
      </c>
      <c r="C22" s="2" t="s">
        <v>50</v>
      </c>
      <c r="D22" s="3" t="s">
        <v>47</v>
      </c>
      <c r="E22" t="s">
        <v>9</v>
      </c>
    </row>
    <row r="23" spans="1:5">
      <c r="A23" t="s">
        <v>30</v>
      </c>
      <c r="B23" t="s">
        <v>41</v>
      </c>
      <c r="C23" s="2" t="s">
        <v>50</v>
      </c>
      <c r="D23" s="3" t="s">
        <v>47</v>
      </c>
      <c r="E23" t="s">
        <v>9</v>
      </c>
    </row>
    <row r="24" spans="1:5">
      <c r="A24" t="s">
        <v>31</v>
      </c>
      <c r="B24" t="s">
        <v>41</v>
      </c>
      <c r="C24" s="2" t="s">
        <v>50</v>
      </c>
      <c r="D24" t="s">
        <v>47</v>
      </c>
      <c r="E24" t="s">
        <v>9</v>
      </c>
    </row>
    <row r="25" spans="1:5">
      <c r="A25" t="s">
        <v>32</v>
      </c>
      <c r="B25" t="s">
        <v>41</v>
      </c>
      <c r="C25" s="2" t="s">
        <v>50</v>
      </c>
      <c r="D25" t="s">
        <v>48</v>
      </c>
      <c r="E25" t="s">
        <v>9</v>
      </c>
    </row>
    <row r="26" spans="1:5">
      <c r="A26" t="s">
        <v>33</v>
      </c>
      <c r="B26" t="s">
        <v>41</v>
      </c>
      <c r="C26" s="2" t="s">
        <v>50</v>
      </c>
      <c r="D26" t="s">
        <v>49</v>
      </c>
      <c r="E26" t="s">
        <v>9</v>
      </c>
    </row>
    <row r="27" spans="1:5">
      <c r="A27" t="s">
        <v>34</v>
      </c>
      <c r="B27" t="s">
        <v>41</v>
      </c>
      <c r="C27" s="2" t="s">
        <v>50</v>
      </c>
      <c r="D27" t="s">
        <v>47</v>
      </c>
      <c r="E27" t="s">
        <v>9</v>
      </c>
    </row>
    <row r="28" spans="1:5">
      <c r="A28" t="s">
        <v>35</v>
      </c>
      <c r="B28" t="s">
        <v>41</v>
      </c>
      <c r="C28" s="2" t="s">
        <v>50</v>
      </c>
      <c r="D28" t="s">
        <v>47</v>
      </c>
      <c r="E28" t="s">
        <v>9</v>
      </c>
    </row>
    <row r="29" spans="1:5">
      <c r="A29" t="s">
        <v>36</v>
      </c>
      <c r="B29" t="s">
        <v>41</v>
      </c>
      <c r="C29" s="2" t="s">
        <v>50</v>
      </c>
      <c r="D29" t="s">
        <v>48</v>
      </c>
      <c r="E29" t="s">
        <v>9</v>
      </c>
    </row>
    <row r="30" spans="1:5">
      <c r="A30" t="s">
        <v>37</v>
      </c>
      <c r="B30" t="s">
        <v>41</v>
      </c>
      <c r="C30" s="2" t="s">
        <v>50</v>
      </c>
      <c r="D30" t="s">
        <v>49</v>
      </c>
      <c r="E30" t="s">
        <v>9</v>
      </c>
    </row>
    <row r="31" spans="1:5">
      <c r="A31" t="s">
        <v>38</v>
      </c>
      <c r="B31" t="s">
        <v>42</v>
      </c>
      <c r="C31" s="2" t="s">
        <v>50</v>
      </c>
      <c r="D31" t="s">
        <v>47</v>
      </c>
      <c r="E31" t="s">
        <v>9</v>
      </c>
    </row>
    <row r="32" spans="1:5">
      <c r="A32" t="s">
        <v>39</v>
      </c>
      <c r="B32" t="s">
        <v>42</v>
      </c>
      <c r="C32" s="2" t="s">
        <v>50</v>
      </c>
      <c r="D32" t="s">
        <v>49</v>
      </c>
      <c r="E32" t="s">
        <v>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Guide</vt:lpstr>
      <vt:lpstr>List</vt:lpstr>
    </vt:vector>
  </TitlesOfParts>
  <Company>Texas Woman's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Laughlin</dc:creator>
  <cp:lastModifiedBy>Emily Laughlin</cp:lastModifiedBy>
  <dcterms:created xsi:type="dcterms:W3CDTF">2025-10-07T19:20:28Z</dcterms:created>
  <dcterms:modified xsi:type="dcterms:W3CDTF">2025-12-15T19:12:36Z</dcterms:modified>
</cp:coreProperties>
</file>